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fox8595/Desktop/"/>
    </mc:Choice>
  </mc:AlternateContent>
  <xr:revisionPtr revIDLastSave="0" documentId="13_ncr:1_{90EFFD66-A23B-8B4F-AA94-12F4C0ACD8C0}" xr6:coauthVersionLast="47" xr6:coauthVersionMax="47" xr10:uidLastSave="{00000000-0000-0000-0000-000000000000}"/>
  <bookViews>
    <workbookView xWindow="2500" yWindow="720" windowWidth="23740" windowHeight="18780" xr2:uid="{00000000-000D-0000-FFFF-FFFF00000000}"/>
  </bookViews>
  <sheets>
    <sheet name="Calculator" sheetId="1" r:id="rId1"/>
    <sheet name="Sheet1" sheetId="3" r:id="rId2"/>
    <sheet name="Data" sheetId="2" state="veryHidden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2" l="1"/>
  <c r="E13" i="2"/>
  <c r="D14" i="2"/>
  <c r="E14" i="2" s="1"/>
  <c r="D12" i="1" s="1"/>
  <c r="D15" i="2"/>
  <c r="E15" i="2"/>
  <c r="D13" i="1" s="1"/>
  <c r="D12" i="2"/>
  <c r="E12" i="2"/>
  <c r="D10" i="1" s="1"/>
  <c r="B13" i="2"/>
  <c r="C13" i="2"/>
  <c r="B14" i="2"/>
  <c r="C14" i="2"/>
  <c r="D7" i="1" s="1"/>
  <c r="B15" i="2"/>
  <c r="C15" i="2"/>
  <c r="B12" i="2"/>
  <c r="C12" i="2"/>
  <c r="D5" i="1" s="1"/>
  <c r="D6" i="1"/>
  <c r="D8" i="1"/>
  <c r="D11" i="1"/>
</calcChain>
</file>

<file path=xl/sharedStrings.xml><?xml version="1.0" encoding="utf-8"?>
<sst xmlns="http://schemas.openxmlformats.org/spreadsheetml/2006/main" count="64" uniqueCount="34">
  <si>
    <t>ACE-III Score</t>
  </si>
  <si>
    <t>ACE-III</t>
  </si>
  <si>
    <t>ACE-R</t>
  </si>
  <si>
    <t>Overall</t>
  </si>
  <si>
    <t>Attention</t>
  </si>
  <si>
    <t>Language</t>
  </si>
  <si>
    <t>Visuospatial</t>
  </si>
  <si>
    <t>Domain</t>
  </si>
  <si>
    <t>Constant</t>
  </si>
  <si>
    <t>Coefficient</t>
  </si>
  <si>
    <t>R^2 value</t>
  </si>
  <si>
    <t>Outliers Removed</t>
  </si>
  <si>
    <t>Outliers Left</t>
  </si>
  <si>
    <t>language</t>
  </si>
  <si>
    <t>Equivalent ACE-R Score</t>
  </si>
  <si>
    <t>ACE-R Score</t>
  </si>
  <si>
    <t>Equivalent ACE-III Score</t>
  </si>
  <si>
    <t>Corresponding Score</t>
  </si>
  <si>
    <t>Enter your scores below</t>
  </si>
  <si>
    <t>Choose Dementia type</t>
  </si>
  <si>
    <t>Control</t>
  </si>
  <si>
    <t>AD</t>
  </si>
  <si>
    <t>bvFTD</t>
  </si>
  <si>
    <t>PNFA</t>
  </si>
  <si>
    <t>Logopenic</t>
  </si>
  <si>
    <t>SD</t>
  </si>
  <si>
    <t>Other</t>
  </si>
  <si>
    <t>CBS</t>
  </si>
  <si>
    <t>FTD</t>
  </si>
  <si>
    <t>Total</t>
  </si>
  <si>
    <t>Alzheimer's</t>
  </si>
  <si>
    <t>LPA</t>
  </si>
  <si>
    <t>Semantic Dementia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</si>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</sst>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31"/>
      </right>
      <top style="thin">
        <color indexed="61"/>
      </top>
      <bottom style="thin">
        <color indexed="63"/>
      </bottom>
      <diagonal/>
    </border>
    <border>
      <left/>
      <right style="thin">
        <color indexed="31"/>
      </right>
      <top/>
      <bottom/>
      <diagonal/>
    </border>
    <border>
      <left/>
      <right style="thin">
        <color indexed="31"/>
      </right>
      <top style="thin">
        <color indexed="63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10" fontId="0" fillId="0" borderId="0" xfId="0" applyNumberFormat="1"/>
    <xf numFmtId="2" fontId="1" fillId="3" borderId="4" xfId="0" applyNumberFormat="1" applyFont="1" applyFill="1" applyBorder="1"/>
    <xf numFmtId="2" fontId="1" fillId="2" borderId="1" xfId="0" applyNumberFormat="1" applyFont="1" applyFill="1" applyBorder="1"/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3" borderId="7" xfId="0" applyNumberFormat="1" applyFont="1" applyFill="1" applyBorder="1"/>
    <xf numFmtId="2" fontId="1" fillId="3" borderId="8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0" fillId="5" borderId="0" xfId="0" applyFill="1"/>
    <xf numFmtId="164" fontId="3" fillId="0" borderId="9" xfId="1" applyNumberFormat="1" applyFont="1" applyBorder="1" applyAlignment="1">
      <alignment horizontal="right" vertical="top"/>
    </xf>
    <xf numFmtId="164" fontId="3" fillId="0" borderId="10" xfId="1" applyNumberFormat="1" applyFont="1" applyBorder="1" applyAlignment="1">
      <alignment horizontal="right" vertical="top"/>
    </xf>
    <xf numFmtId="164" fontId="3" fillId="0" borderId="11" xfId="1" applyNumberFormat="1" applyFont="1" applyBorder="1" applyAlignment="1">
      <alignment horizontal="right" vertical="top"/>
    </xf>
    <xf numFmtId="164" fontId="3" fillId="0" borderId="12" xfId="2" applyNumberFormat="1" applyFont="1" applyBorder="1" applyAlignment="1">
      <alignment horizontal="right" vertical="top"/>
    </xf>
    <xf numFmtId="164" fontId="3" fillId="0" borderId="13" xfId="2" applyNumberFormat="1" applyFont="1" applyBorder="1" applyAlignment="1">
      <alignment horizontal="right" vertical="top"/>
    </xf>
    <xf numFmtId="2" fontId="1" fillId="5" borderId="0" xfId="0" applyNumberFormat="1" applyFont="1" applyFill="1" applyAlignment="1">
      <alignment horizontal="center"/>
    </xf>
    <xf numFmtId="0" fontId="4" fillId="0" borderId="0" xfId="0" applyFont="1"/>
    <xf numFmtId="2" fontId="1" fillId="3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_Diagnosis and regression study" xfId="1" xr:uid="{00000000-0005-0000-0000-000001000000}"/>
    <cellStyle name="Normal_Study1 Conversion ACER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"/>
  <sheetViews>
    <sheetView tabSelected="1" zoomScaleNormal="100" workbookViewId="0">
      <selection activeCell="E19" sqref="E19"/>
    </sheetView>
  </sheetViews>
  <sheetFormatPr baseColWidth="10" defaultColWidth="8.83203125" defaultRowHeight="15" x14ac:dyDescent="0.2"/>
  <cols>
    <col min="2" max="2" width="13.1640625" customWidth="1"/>
    <col min="3" max="3" width="15.83203125" customWidth="1"/>
    <col min="4" max="4" width="15.6640625" customWidth="1"/>
    <col min="5" max="5" width="26.1640625" customWidth="1"/>
  </cols>
  <sheetData>
    <row r="1" spans="1:7" x14ac:dyDescent="0.2">
      <c r="A1" s="10"/>
      <c r="B1" s="10"/>
      <c r="C1" s="10"/>
      <c r="D1" s="10"/>
      <c r="E1" s="10"/>
      <c r="F1" s="10"/>
      <c r="G1" s="10"/>
    </row>
    <row r="2" spans="1:7" x14ac:dyDescent="0.2">
      <c r="A2" s="10"/>
      <c r="B2" s="10"/>
      <c r="C2" s="10"/>
      <c r="D2" s="10"/>
      <c r="E2" s="10"/>
      <c r="F2" s="10"/>
      <c r="G2" s="10"/>
    </row>
    <row r="3" spans="1:7" ht="30" x14ac:dyDescent="0.2">
      <c r="A3" s="10"/>
      <c r="B3" s="2"/>
      <c r="C3" s="9" t="s">
        <v>18</v>
      </c>
      <c r="D3" s="8" t="s">
        <v>17</v>
      </c>
      <c r="E3" s="8" t="s">
        <v>19</v>
      </c>
      <c r="F3" s="10"/>
      <c r="G3" s="10"/>
    </row>
    <row r="4" spans="1:7" x14ac:dyDescent="0.2">
      <c r="A4" s="10"/>
      <c r="B4" s="3"/>
      <c r="C4" s="4" t="s">
        <v>2</v>
      </c>
      <c r="D4" s="5" t="s">
        <v>1</v>
      </c>
      <c r="E4" s="21" t="s">
        <v>3</v>
      </c>
      <c r="F4" s="10"/>
      <c r="G4" s="10"/>
    </row>
    <row r="5" spans="1:7" x14ac:dyDescent="0.2">
      <c r="A5" s="10"/>
      <c r="B5" s="6" t="s">
        <v>3</v>
      </c>
      <c r="C5" s="19">
        <v>0</v>
      </c>
      <c r="D5" s="18">
        <f>Data!C12</f>
        <v>-1.45</v>
      </c>
      <c r="E5" s="16"/>
      <c r="F5" s="10"/>
      <c r="G5" s="10"/>
    </row>
    <row r="6" spans="1:7" x14ac:dyDescent="0.2">
      <c r="A6" s="10"/>
      <c r="B6" s="6" t="s">
        <v>4</v>
      </c>
      <c r="C6" s="19">
        <v>0</v>
      </c>
      <c r="D6" s="18">
        <f>Data!C13</f>
        <v>-0.72099999999999997</v>
      </c>
      <c r="E6" s="16"/>
      <c r="F6" s="10"/>
      <c r="G6" s="10"/>
    </row>
    <row r="7" spans="1:7" x14ac:dyDescent="0.2">
      <c r="A7" s="10"/>
      <c r="B7" s="6" t="s">
        <v>5</v>
      </c>
      <c r="C7" s="19">
        <v>0</v>
      </c>
      <c r="D7" s="18">
        <f>Data!C14</f>
        <v>0.505</v>
      </c>
      <c r="E7" s="16"/>
      <c r="F7" s="10"/>
      <c r="G7" s="10"/>
    </row>
    <row r="8" spans="1:7" x14ac:dyDescent="0.2">
      <c r="A8" s="10"/>
      <c r="B8" s="6" t="s">
        <v>6</v>
      </c>
      <c r="C8" s="19">
        <v>0</v>
      </c>
      <c r="D8" s="18">
        <f>Data!C15</f>
        <v>9.7000000000000003E-2</v>
      </c>
      <c r="E8" s="16"/>
      <c r="F8" s="10"/>
      <c r="G8" s="10"/>
    </row>
    <row r="9" spans="1:7" x14ac:dyDescent="0.2">
      <c r="A9" s="10"/>
      <c r="B9" s="3"/>
      <c r="C9" s="20" t="s">
        <v>1</v>
      </c>
      <c r="D9" s="5" t="s">
        <v>2</v>
      </c>
      <c r="E9" s="16"/>
      <c r="F9" s="10"/>
      <c r="G9" s="10"/>
    </row>
    <row r="10" spans="1:7" x14ac:dyDescent="0.2">
      <c r="A10" s="10"/>
      <c r="B10" s="6" t="s">
        <v>3</v>
      </c>
      <c r="C10" s="19">
        <v>0</v>
      </c>
      <c r="D10" s="18">
        <f>Data!E12</f>
        <v>1.4384920634920635</v>
      </c>
      <c r="E10" s="16"/>
      <c r="F10" s="10"/>
      <c r="G10" s="10"/>
    </row>
    <row r="11" spans="1:7" x14ac:dyDescent="0.2">
      <c r="A11" s="10"/>
      <c r="B11" s="6" t="s">
        <v>4</v>
      </c>
      <c r="C11" s="19">
        <v>0</v>
      </c>
      <c r="D11" s="18">
        <f>Data!E13</f>
        <v>0.71669980119284293</v>
      </c>
      <c r="E11" s="16"/>
      <c r="F11" s="10"/>
      <c r="G11" s="10"/>
    </row>
    <row r="12" spans="1:7" x14ac:dyDescent="0.2">
      <c r="A12" s="10"/>
      <c r="B12" s="6" t="s">
        <v>5</v>
      </c>
      <c r="C12" s="19">
        <v>0</v>
      </c>
      <c r="D12" s="18">
        <f>Data!E14</f>
        <v>-0.51635991820040905</v>
      </c>
      <c r="E12" s="16"/>
      <c r="F12" s="10"/>
      <c r="G12" s="10"/>
    </row>
    <row r="13" spans="1:7" x14ac:dyDescent="0.2">
      <c r="A13" s="10"/>
      <c r="B13" s="7" t="s">
        <v>6</v>
      </c>
      <c r="C13" s="19">
        <v>0</v>
      </c>
      <c r="D13" s="18">
        <f>Data!E15</f>
        <v>-9.7487437185929657E-2</v>
      </c>
      <c r="E13" s="16"/>
      <c r="F13" s="10"/>
      <c r="G13" s="10"/>
    </row>
    <row r="14" spans="1:7" x14ac:dyDescent="0.2">
      <c r="A14" s="10"/>
      <c r="B14" s="10"/>
      <c r="C14" s="10"/>
      <c r="D14" s="10"/>
      <c r="E14" s="10"/>
      <c r="F14" s="10"/>
      <c r="G14" s="10"/>
    </row>
    <row r="15" spans="1:7" x14ac:dyDescent="0.2">
      <c r="A15" s="10"/>
      <c r="B15" s="10"/>
      <c r="C15" s="10"/>
      <c r="D15" s="10"/>
      <c r="E15" s="10"/>
      <c r="F15" s="10"/>
      <c r="G15" s="10"/>
    </row>
    <row r="16" spans="1:7" x14ac:dyDescent="0.2">
      <c r="A16" s="10"/>
      <c r="B16" s="10"/>
      <c r="C16" s="10"/>
      <c r="D16" s="10"/>
      <c r="E16" s="10"/>
      <c r="F16" s="10"/>
      <c r="G16" s="10"/>
    </row>
    <row r="17" spans="1:7" x14ac:dyDescent="0.2">
      <c r="A17" s="10"/>
      <c r="B17" s="10"/>
      <c r="C17" s="10"/>
      <c r="D17" s="10"/>
      <c r="E17" s="10"/>
      <c r="F17" s="10"/>
      <c r="G17" s="10"/>
    </row>
    <row r="18" spans="1:7" x14ac:dyDescent="0.2">
      <c r="A18" s="10"/>
      <c r="B18" s="10"/>
      <c r="C18" s="10"/>
      <c r="D18" s="10"/>
      <c r="E18" s="10"/>
      <c r="F18" s="10"/>
      <c r="G18" s="10"/>
    </row>
    <row r="19" spans="1:7" x14ac:dyDescent="0.2">
      <c r="A19" s="10"/>
      <c r="B19" s="10"/>
      <c r="C19" s="10"/>
      <c r="D19" s="10"/>
      <c r="E19" s="10"/>
      <c r="F19" s="10"/>
      <c r="G19" s="10"/>
    </row>
    <row r="20" spans="1:7" x14ac:dyDescent="0.2">
      <c r="A20" s="10"/>
      <c r="B20" s="10"/>
      <c r="C20" s="10"/>
      <c r="D20" s="10"/>
      <c r="E20" s="10"/>
      <c r="F20" s="10"/>
      <c r="G20" s="10"/>
    </row>
  </sheetData>
  <sheetProtection selectLockedCell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Data!$F$19:$F$25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25"/>
  <sheetViews>
    <sheetView workbookViewId="0">
      <selection activeCell="K14" sqref="K14"/>
    </sheetView>
  </sheetViews>
  <sheetFormatPr baseColWidth="10" defaultColWidth="8.83203125" defaultRowHeight="15" x14ac:dyDescent="0.2"/>
  <cols>
    <col min="2" max="2" width="18.1640625" customWidth="1"/>
    <col min="3" max="3" width="20.1640625" customWidth="1"/>
    <col min="4" max="4" width="13.33203125" customWidth="1"/>
  </cols>
  <sheetData>
    <row r="1" spans="1:19" x14ac:dyDescent="0.2">
      <c r="A1" t="s">
        <v>11</v>
      </c>
      <c r="B1" t="s">
        <v>7</v>
      </c>
      <c r="C1" t="s">
        <v>8</v>
      </c>
      <c r="D1" t="s">
        <v>9</v>
      </c>
      <c r="E1" t="s">
        <v>10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3</v>
      </c>
    </row>
    <row r="2" spans="1:19" x14ac:dyDescent="0.2">
      <c r="B2" t="s">
        <v>3</v>
      </c>
      <c r="C2">
        <v>-1.45</v>
      </c>
      <c r="D2">
        <v>1.008</v>
      </c>
      <c r="E2" s="1">
        <v>0.99299999999999999</v>
      </c>
      <c r="H2" t="s">
        <v>29</v>
      </c>
      <c r="I2" t="s">
        <v>8</v>
      </c>
      <c r="J2" s="11">
        <v>-17.759616972098442</v>
      </c>
      <c r="K2" s="11">
        <v>0.19446009764268979</v>
      </c>
      <c r="L2" s="11">
        <v>-1.4180325474041098</v>
      </c>
      <c r="M2" s="11">
        <v>-1.8717046964997621</v>
      </c>
      <c r="N2" s="11">
        <v>-4.8218615929869202E-2</v>
      </c>
      <c r="O2" s="11">
        <v>-1.557771809786054</v>
      </c>
      <c r="P2" s="11">
        <v>1.2947416572275188</v>
      </c>
      <c r="Q2" s="11">
        <v>-8.8869883934025609</v>
      </c>
      <c r="R2" s="11">
        <v>-5.6251237430313239</v>
      </c>
      <c r="S2" s="12">
        <v>-1.45</v>
      </c>
    </row>
    <row r="3" spans="1:19" x14ac:dyDescent="0.2">
      <c r="B3" t="s">
        <v>4</v>
      </c>
      <c r="C3">
        <v>-0.72099999999999997</v>
      </c>
      <c r="D3">
        <v>1.006</v>
      </c>
      <c r="E3" s="1">
        <v>0.93</v>
      </c>
      <c r="I3" t="s">
        <v>9</v>
      </c>
      <c r="J3" s="13">
        <v>1.1816080567937928</v>
      </c>
      <c r="K3" s="13">
        <v>0.96851546175826708</v>
      </c>
      <c r="L3" s="13">
        <v>1.0056071717260255</v>
      </c>
      <c r="M3" s="13">
        <v>1.0057875498449267</v>
      </c>
      <c r="N3" s="13">
        <v>0.9870243424734193</v>
      </c>
      <c r="O3" s="13">
        <v>1.0112642095934725</v>
      </c>
      <c r="P3" s="13">
        <v>0.97922475385553687</v>
      </c>
      <c r="Q3" s="13">
        <v>1.0904092852779474</v>
      </c>
      <c r="R3" s="13">
        <v>1.0596311155108635</v>
      </c>
      <c r="S3" s="12">
        <v>1.008</v>
      </c>
    </row>
    <row r="4" spans="1:19" x14ac:dyDescent="0.2">
      <c r="B4" t="s">
        <v>5</v>
      </c>
      <c r="C4">
        <v>0.505</v>
      </c>
      <c r="D4">
        <v>0.97799999999999998</v>
      </c>
      <c r="E4" s="1">
        <v>0.96399999999999997</v>
      </c>
      <c r="H4" t="s">
        <v>4</v>
      </c>
      <c r="I4" t="s">
        <v>8</v>
      </c>
      <c r="J4" s="11">
        <v>7.979591836734695</v>
      </c>
      <c r="K4" s="11">
        <v>-0.10821633379473816</v>
      </c>
      <c r="L4" s="11">
        <v>-0.87983549672279082</v>
      </c>
      <c r="M4" s="11">
        <v>-2.829044117647058</v>
      </c>
      <c r="N4" s="11">
        <v>-4.7156726768378121E-2</v>
      </c>
      <c r="O4" s="11">
        <v>-0.29670942554378321</v>
      </c>
      <c r="P4" s="11">
        <v>-0.77926421404682245</v>
      </c>
      <c r="Q4" s="11">
        <v>-2.7246376811594075</v>
      </c>
      <c r="R4" s="11">
        <v>0.23083475298125933</v>
      </c>
      <c r="S4" s="14">
        <v>-0.72099999999999997</v>
      </c>
    </row>
    <row r="5" spans="1:19" x14ac:dyDescent="0.2">
      <c r="B5" t="s">
        <v>6</v>
      </c>
      <c r="C5">
        <v>9.7000000000000003E-2</v>
      </c>
      <c r="D5">
        <v>0.995</v>
      </c>
      <c r="E5" s="1">
        <v>0.997</v>
      </c>
      <c r="I5" t="s">
        <v>9</v>
      </c>
      <c r="J5" s="13">
        <v>0.53061224489795911</v>
      </c>
      <c r="K5" s="13">
        <v>0.89910025706940855</v>
      </c>
      <c r="L5" s="13">
        <v>0.99910037270273766</v>
      </c>
      <c r="M5" s="13">
        <v>1.09375</v>
      </c>
      <c r="N5" s="13">
        <v>0.93619972260748963</v>
      </c>
      <c r="O5" s="13">
        <v>0.95287228109314015</v>
      </c>
      <c r="P5" s="13">
        <v>1.0167224080267558</v>
      </c>
      <c r="Q5" s="13">
        <v>1.1159420289855064</v>
      </c>
      <c r="R5" s="13">
        <v>0.94633730834752983</v>
      </c>
      <c r="S5" s="15">
        <v>1.006</v>
      </c>
    </row>
    <row r="6" spans="1:19" x14ac:dyDescent="0.2">
      <c r="A6" t="s">
        <v>12</v>
      </c>
      <c r="B6" t="s">
        <v>3</v>
      </c>
      <c r="C6">
        <v>-1.645</v>
      </c>
      <c r="D6">
        <v>1.008</v>
      </c>
      <c r="E6" s="1">
        <v>0.99</v>
      </c>
      <c r="H6" t="s">
        <v>5</v>
      </c>
      <c r="I6" t="s">
        <v>8</v>
      </c>
      <c r="J6" s="11">
        <v>2.8034883720930566</v>
      </c>
      <c r="K6" s="11">
        <v>0.11742215697068303</v>
      </c>
      <c r="L6" s="11">
        <v>0.91416850741558875</v>
      </c>
      <c r="M6" s="11">
        <v>0.65573770491803529</v>
      </c>
      <c r="N6" s="11">
        <v>0.25982483718840932</v>
      </c>
      <c r="O6" s="11">
        <v>0.49074787972243605</v>
      </c>
      <c r="P6" s="11">
        <v>1.2027246848312423</v>
      </c>
      <c r="Q6" s="11">
        <v>-1.33001328021248</v>
      </c>
      <c r="R6" s="11">
        <v>-3.6697588126159566</v>
      </c>
      <c r="S6" s="14">
        <v>0.505</v>
      </c>
    </row>
    <row r="7" spans="1:19" x14ac:dyDescent="0.2">
      <c r="B7" t="s">
        <v>4</v>
      </c>
      <c r="C7">
        <v>-0.96899999999999997</v>
      </c>
      <c r="D7">
        <v>1.004</v>
      </c>
      <c r="E7" s="1">
        <v>0.86699999999999999</v>
      </c>
      <c r="I7" t="s">
        <v>9</v>
      </c>
      <c r="J7" s="13">
        <v>0.89302325581395214</v>
      </c>
      <c r="K7" s="13">
        <v>0.97403193246467312</v>
      </c>
      <c r="L7" s="13">
        <v>0.95866203849794906</v>
      </c>
      <c r="M7" s="13">
        <v>0.96448087431693985</v>
      </c>
      <c r="N7" s="13">
        <v>0.99202784639568842</v>
      </c>
      <c r="O7" s="13">
        <v>0.97378565921356974</v>
      </c>
      <c r="P7" s="13">
        <v>0.95912972753151648</v>
      </c>
      <c r="Q7" s="13">
        <v>1.0298804780876494</v>
      </c>
      <c r="R7" s="13">
        <v>1.1521335807050093</v>
      </c>
      <c r="S7" s="15">
        <v>0.97799999999999998</v>
      </c>
    </row>
    <row r="8" spans="1:19" x14ac:dyDescent="0.2">
      <c r="B8" t="s">
        <v>13</v>
      </c>
      <c r="C8">
        <v>0.33200000000000002</v>
      </c>
      <c r="D8">
        <v>0.98</v>
      </c>
      <c r="E8" s="1">
        <v>0.95</v>
      </c>
      <c r="H8" t="s">
        <v>6</v>
      </c>
      <c r="I8" t="s">
        <v>8</v>
      </c>
      <c r="J8" s="11">
        <v>-0.52711370262388613</v>
      </c>
      <c r="K8" s="11">
        <v>4.5661648177496517E-2</v>
      </c>
      <c r="L8" s="11">
        <v>-0.15941578620260621</v>
      </c>
      <c r="M8" s="11">
        <v>0.4537444933920689</v>
      </c>
      <c r="N8" s="11">
        <v>8.8068181818181657E-2</v>
      </c>
      <c r="O8" s="11">
        <v>-0.34894862922544334</v>
      </c>
      <c r="P8" s="11">
        <v>-0.25258323765787161</v>
      </c>
      <c r="Q8" s="11">
        <v>0.18153117600631674</v>
      </c>
      <c r="R8" s="11">
        <v>1.2134268537074142</v>
      </c>
      <c r="S8" s="14">
        <v>9.7000000000000003E-2</v>
      </c>
    </row>
    <row r="9" spans="1:19" x14ac:dyDescent="0.2">
      <c r="B9" t="s">
        <v>6</v>
      </c>
      <c r="C9">
        <v>-1E-3</v>
      </c>
      <c r="D9">
        <v>0.99399999999999999</v>
      </c>
      <c r="E9" s="1">
        <v>0.98799999999999999</v>
      </c>
      <c r="I9" t="s">
        <v>9</v>
      </c>
      <c r="J9" s="13">
        <v>1.031486880466471</v>
      </c>
      <c r="K9" s="13">
        <v>0.99613708399366085</v>
      </c>
      <c r="L9" s="13">
        <v>1.0007768800497201</v>
      </c>
      <c r="M9" s="13">
        <v>0.96035242290748912</v>
      </c>
      <c r="N9" s="13">
        <v>0.98650568181818188</v>
      </c>
      <c r="O9" s="13">
        <v>1.0173010380622836</v>
      </c>
      <c r="P9" s="13">
        <v>1.0103329506314587</v>
      </c>
      <c r="Q9" s="13">
        <v>0.97316495659037072</v>
      </c>
      <c r="R9" s="13">
        <v>0.90881763527054116</v>
      </c>
      <c r="S9" s="15">
        <v>0.995</v>
      </c>
    </row>
    <row r="11" spans="1:19" x14ac:dyDescent="0.2">
      <c r="B11" t="s">
        <v>15</v>
      </c>
      <c r="C11" t="s">
        <v>16</v>
      </c>
      <c r="D11" t="s">
        <v>0</v>
      </c>
      <c r="E11" t="s">
        <v>14</v>
      </c>
    </row>
    <row r="12" spans="1:19" x14ac:dyDescent="0.2">
      <c r="B12">
        <f>Calculator!C5</f>
        <v>0</v>
      </c>
      <c r="C12">
        <f>IF(Calculator!E4="Alzheimer's",K2+K3*(B12), IF(Calculator!E4="bvFTD",L2+L3*(B12),IF(Calculator!E4="PNFA",M2+M3*(B12),IF(Calculator!E4="LPA",N2+N3*(B12),IF(Calculator!E4="Semantic Dementia",O2+O3*(B12), IF(Calculator!E4="CBS",Q2+Q3*(B12),S2+S3*(B12)))))))</f>
        <v>-1.45</v>
      </c>
      <c r="D12">
        <f>Calculator!C10</f>
        <v>0</v>
      </c>
      <c r="E12">
        <f>IF(Calculator!E4="Alzheimer's",(D12-K2)/K3,IF(Calculator!E4="bvFTD",(D12-L2)/L3,IF(Calculator!E4="PNFA",(D12-M2)/M3,IF(Calculator!E4="LPA",(D12-N2)/N3,IF(Calculator!E4="Semantic Dementia",(D12-O2)/O3, IF(Calculator!E4="CBS",(D12-Q2)/Q3,(D12-S2)/S3))))))</f>
        <v>1.4384920634920635</v>
      </c>
    </row>
    <row r="13" spans="1:19" x14ac:dyDescent="0.2">
      <c r="B13">
        <f>Calculator!C6</f>
        <v>0</v>
      </c>
      <c r="C13">
        <f>IF(Calculator!E4="Alzheimer's",K4+K5*(B13), IF(Calculator!E4="bvFTD",L4+L5*(B13),IF(Calculator!E4="PNFA",M4+M5*(B13),IF(Calculator!E4="LPA",N4+N5*(B13),IF(Calculator!E4="Semantic Dementia",O4+O5*(B13),IF(Calculator!E4="CBS",Q4+Q5*(B13),S4+S5*(B13)))))))</f>
        <v>-0.72099999999999997</v>
      </c>
      <c r="D13">
        <f>Calculator!C11</f>
        <v>0</v>
      </c>
      <c r="E13">
        <f>IF(Calculator!E4="Alzheimer's",(D13-K4)/K5,IF(Calculator!E4="bvFTD",(D13-L4)/L5,IF(Calculator!E4="PNFA",(D13-M4)/M5,IF(Calculator!E4="LPA",(D13-N4)/N5,IF(Calculator!E4="Semantic Dementia",(D13-O4)/O5,IF(Calculator!E4="CBS",(D13-Q4)/Q5,(D13-S4)/S5))))))</f>
        <v>0.71669980119284293</v>
      </c>
    </row>
    <row r="14" spans="1:19" x14ac:dyDescent="0.2">
      <c r="B14">
        <f>Calculator!C7</f>
        <v>0</v>
      </c>
      <c r="C14">
        <f>IF(Calculator!E4="Alzheimer's",K6+K7*(B14), IF(Calculator!E4="bvFTD",L6+L7*(B14),IF(Calculator!E4="PNFA",M6+M7*(B14),IF(Calculator!E4="LPA",N6+N7*(B14),IF(Calculator!E4="Semantic Dementia",O6+O7*(B14),IF(Calculator!E4="CBS",Q6+Q7*(B14),S6+S7*(B14)))))))</f>
        <v>0.505</v>
      </c>
      <c r="D14">
        <f>Calculator!C12</f>
        <v>0</v>
      </c>
      <c r="E14">
        <f>IF(Calculator!E4="Alzheimer's",(D14-K6)/K7,IF(Calculator!E4="bvFTD",(D14-L6)/L7,IF(Calculator!E4="PNFA",(D14-M6)/M7,IF(Calculator!E4="LPA",(D14-N6)/N7,IF(Calculator!E4="Semantic Dementia",(D14-O6)/O7,IF(Calculator!E4="CBS",(D14-Q6)/Q7,(D14-S6)/S7))))))</f>
        <v>-0.51635991820040905</v>
      </c>
    </row>
    <row r="15" spans="1:19" x14ac:dyDescent="0.2">
      <c r="B15">
        <f>Calculator!C8</f>
        <v>0</v>
      </c>
      <c r="C15">
        <f>IF(Calculator!E4="Alzheimer's",K8+K9*(B15), IF(Calculator!E4="bvFTD",L8+L9*(B15),IF(Calculator!E4="PNFA",M8+M9*(B15),IF(Calculator!E4="LPA",N8+N9*(B15),IF(Calculator!E4="Semantic Dementia",O8+O9*(B15),IF(Calculator!E4="CBS",Q8+Q9*(B15),S8+S9*(B15)))))))</f>
        <v>9.7000000000000003E-2</v>
      </c>
      <c r="D15">
        <f>Calculator!C13</f>
        <v>0</v>
      </c>
      <c r="E15">
        <f>IF(Calculator!E4="Alzheimer's",(D15-K8)/K9,IF(Calculator!E4="bvFTD",(D15-L8)/L9,IF(Calculator!E4="PNFA",(D15-M8)/M9,IF(Calculator!E4="LPA",(D15-N8)/N9,IF(Calculator!E4="Semantic Dementia",(D15-O8)/O9,IF(Calculator!E4="CBS",(D15-Q8)/Q9,(D15-S8)/S9))))))</f>
        <v>-9.7487437185929657E-2</v>
      </c>
    </row>
    <row r="18" spans="6:6" x14ac:dyDescent="0.2">
      <c r="F18" s="17" t="s">
        <v>33</v>
      </c>
    </row>
    <row r="19" spans="6:6" x14ac:dyDescent="0.2">
      <c r="F19" t="s">
        <v>3</v>
      </c>
    </row>
    <row r="20" spans="6:6" x14ac:dyDescent="0.2">
      <c r="F20" t="s">
        <v>30</v>
      </c>
    </row>
    <row r="21" spans="6:6" x14ac:dyDescent="0.2">
      <c r="F21" t="s">
        <v>22</v>
      </c>
    </row>
    <row r="22" spans="6:6" x14ac:dyDescent="0.2">
      <c r="F22" t="s">
        <v>23</v>
      </c>
    </row>
    <row r="23" spans="6:6" x14ac:dyDescent="0.2">
      <c r="F23" t="s">
        <v>31</v>
      </c>
    </row>
    <row r="24" spans="6:6" x14ac:dyDescent="0.2">
      <c r="F24" t="s">
        <v>32</v>
      </c>
    </row>
    <row r="25" spans="6:6" x14ac:dyDescent="0.2">
      <c r="F25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So</dc:creator>
  <cp:lastModifiedBy>David Foxe</cp:lastModifiedBy>
  <dcterms:created xsi:type="dcterms:W3CDTF">2017-04-19T03:10:10Z</dcterms:created>
  <dcterms:modified xsi:type="dcterms:W3CDTF">2025-10-27T02:58:39Z</dcterms:modified>
</cp:coreProperties>
</file>